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_PURCHASING &amp; SALES\Bid Documents\2020\2020 - (GRP) Aero Park Underground Conduit &amp; Equipment Box Pad Installation\"/>
    </mc:Choice>
  </mc:AlternateContent>
  <bookViews>
    <workbookView xWindow="0" yWindow="0" windowWidth="19200" windowHeight="11460"/>
  </bookViews>
  <sheets>
    <sheet name="Aero Park UG Conduit Unit List" sheetId="1" r:id="rId1"/>
  </sheets>
  <definedNames>
    <definedName name="_xlnm.Print_Area" localSheetId="0">'Aero Park UG Conduit Unit List'!$A$1:$E$74</definedName>
    <definedName name="_xlnm.Print_Titles" localSheetId="0">'Aero Park UG Conduit Unit List'!$1:$4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5" i="1"/>
  <c r="E64" i="1"/>
  <c r="E63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27" i="1"/>
  <c r="E26" i="1"/>
  <c r="E25" i="1"/>
  <c r="E24" i="1"/>
  <c r="E23" i="1"/>
  <c r="E22" i="1"/>
  <c r="E21" i="1"/>
  <c r="E20" i="1"/>
  <c r="E19" i="1"/>
  <c r="E18" i="1"/>
  <c r="E17" i="1"/>
  <c r="E16" i="1"/>
  <c r="C16" i="1"/>
  <c r="E15" i="1"/>
  <c r="E14" i="1"/>
  <c r="C13" i="1"/>
  <c r="E13" i="1" s="1"/>
  <c r="E12" i="1"/>
  <c r="E11" i="1"/>
  <c r="E10" i="1"/>
  <c r="C10" i="1"/>
  <c r="E9" i="1"/>
  <c r="E8" i="1"/>
  <c r="E70" i="1" l="1"/>
  <c r="E50" i="1"/>
  <c r="E54" i="1" s="1"/>
  <c r="E28" i="1"/>
  <c r="E53" i="1" s="1"/>
  <c r="E55" i="1" l="1"/>
  <c r="E57" i="1" s="1"/>
</calcChain>
</file>

<file path=xl/sharedStrings.xml><?xml version="1.0" encoding="utf-8"?>
<sst xmlns="http://schemas.openxmlformats.org/spreadsheetml/2006/main" count="121" uniqueCount="58">
  <si>
    <t>TRAVERSE CITY LIGHT &amp; POWER</t>
  </si>
  <si>
    <t>AERO PARK UNDERGROUND</t>
  </si>
  <si>
    <t>CONDUIT INSTALLATION, EQUIPMENT FOUNDATIONS &amp; SITE RESTORATION</t>
  </si>
  <si>
    <t>UNIT LABOR &amp;</t>
  </si>
  <si>
    <t>EXTENDED</t>
  </si>
  <si>
    <t>UNIT ITEM DESCRIPTION</t>
  </si>
  <si>
    <t>UNIT</t>
  </si>
  <si>
    <t>QUANTITY</t>
  </si>
  <si>
    <t>MATERIAL</t>
  </si>
  <si>
    <t>TOTAL</t>
  </si>
  <si>
    <t>Trench, Backfill &amp; Compact (1 to 2 Conduits)</t>
  </si>
  <si>
    <t>LFT</t>
  </si>
  <si>
    <t>Trench, Backfill &amp; Compact (3 to 4 Conduits)</t>
  </si>
  <si>
    <r>
      <t>Directional Bore 1-6" HDPE</t>
    </r>
    <r>
      <rPr>
        <vertAlign val="superscript"/>
        <sz val="10"/>
        <rFont val="Arial"/>
        <family val="2"/>
      </rPr>
      <t>1</t>
    </r>
  </si>
  <si>
    <r>
      <t>Directional Bore 2-6" HDPE</t>
    </r>
    <r>
      <rPr>
        <vertAlign val="superscript"/>
        <sz val="10"/>
        <rFont val="Arial"/>
        <family val="2"/>
      </rPr>
      <t>1</t>
    </r>
  </si>
  <si>
    <t>6" PVC SCH 40</t>
  </si>
  <si>
    <t>6" 45° RGS STD (30") Radius  (SF18)</t>
  </si>
  <si>
    <t>EA</t>
  </si>
  <si>
    <t>6" 90° RGS STD (30") Radius  (SF19)</t>
  </si>
  <si>
    <t>6" 22° RGS, 60" Radius  (SF20)</t>
  </si>
  <si>
    <t>6" 45° RGS, 60" Radius  (SF21)</t>
  </si>
  <si>
    <t>6" 90° RGS, 60" Radius  (SF22)</t>
  </si>
  <si>
    <t>Concrete Encasement</t>
  </si>
  <si>
    <r>
      <t>3Ø 15kV Sectionalizing Cabinet Box Pad</t>
    </r>
    <r>
      <rPr>
        <vertAlign val="superscript"/>
        <sz val="10"/>
        <rFont val="Arial"/>
        <family val="2"/>
      </rPr>
      <t>2</t>
    </r>
  </si>
  <si>
    <r>
      <t>PSE 9/11 Switchgear Box Pad</t>
    </r>
    <r>
      <rPr>
        <vertAlign val="superscript"/>
        <sz val="10"/>
        <rFont val="Arial"/>
        <family val="2"/>
      </rPr>
      <t>2</t>
    </r>
  </si>
  <si>
    <t>Ground Rod, 3/4" x 10' w/ Coupling</t>
  </si>
  <si>
    <t>#2/0 CU Stranded Bare</t>
  </si>
  <si>
    <t>Exothermic Weld, One-shot</t>
  </si>
  <si>
    <t>Exothermic Weld, Inc. Mold &amp; Metal</t>
  </si>
  <si>
    <t>Lawn Restoration</t>
  </si>
  <si>
    <t>LS</t>
  </si>
  <si>
    <t>Traffic Control &amp; Signage</t>
  </si>
  <si>
    <t>Mobilization, Insurance &amp; Bonding</t>
  </si>
  <si>
    <t>TOTAL CONTRACTOR BASE BID PRICE: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</si>
  <si>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All material required to be supplied by Contractor.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</si>
  <si>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Pea stone to be supplied by Contractor.</t>
    </r>
  </si>
  <si>
    <t>BID ALTERNATE #1 - CIRCUIT PC20 CONDUIT INSTALLATION</t>
  </si>
  <si>
    <t>Directional Bore 1-6" &amp; 1-4" HDPE1</t>
  </si>
  <si>
    <t>6" 45° RGS STD (30") Radius  (S18)</t>
  </si>
  <si>
    <t>6" 90° RGS STD (30") Radius  (S19)</t>
  </si>
  <si>
    <t>6" 90° RGS, 60" Radius  (S22)</t>
  </si>
  <si>
    <r>
      <t>13"x24"x18" Handhole &amp; Cover</t>
    </r>
    <r>
      <rPr>
        <vertAlign val="superscript"/>
        <sz val="10"/>
        <rFont val="Arial"/>
        <family val="2"/>
      </rPr>
      <t>2</t>
    </r>
  </si>
  <si>
    <t>Substation Yard &amp; Drive Site Restoration</t>
  </si>
  <si>
    <t>BID ALTERNATE #1 BID PRICE:</t>
  </si>
  <si>
    <t>CONTRACTOR TOTAL BASE BID PRICE:</t>
  </si>
  <si>
    <t>OWNER-FURNISHED MATERIAL:</t>
  </si>
  <si>
    <t>TOTAL PROJECT COST:</t>
  </si>
  <si>
    <r>
      <t>BID ALTERNATE #2 - FIBER SYSTEM CONDUIT INSTALLATION</t>
    </r>
    <r>
      <rPr>
        <b/>
        <vertAlign val="superscript"/>
        <sz val="10"/>
        <rFont val="Arial"/>
        <family val="2"/>
      </rPr>
      <t>3</t>
    </r>
  </si>
  <si>
    <r>
      <t>Directional Bore 1-6" &amp; 1-4" HDPE</t>
    </r>
    <r>
      <rPr>
        <vertAlign val="superscript"/>
        <sz val="10"/>
        <rFont val="Arial"/>
        <family val="2"/>
      </rPr>
      <t>1</t>
    </r>
  </si>
  <si>
    <r>
      <t>Directional Bore 2-6" &amp; 1-4" HDPE</t>
    </r>
    <r>
      <rPr>
        <vertAlign val="superscript"/>
        <sz val="10"/>
        <rFont val="Arial"/>
        <family val="2"/>
      </rPr>
      <t>1</t>
    </r>
  </si>
  <si>
    <t>4" PVC SCH 40</t>
  </si>
  <si>
    <t>4" 45° FG Std (16") Radius  (SF11)</t>
  </si>
  <si>
    <t>4" 90° FG Std (16") Radius  (SF12)</t>
  </si>
  <si>
    <t>4" 90° FG (60") Radius  (SF15)</t>
  </si>
  <si>
    <t>BID ALTERNATE #2 BID PRICE: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</si>
  <si>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Owner will determine if units in Bid Alternate #3 will be constructed based on total project cost. The</t>
    </r>
  </si>
  <si>
    <t xml:space="preserve">     directional boring unit quantities will not be in addition to those in the base contract, but will replace</t>
  </si>
  <si>
    <t xml:space="preserve">     the similar units.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</si>
</sst>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1" applyFont="1" applyAlignment="1">
      <alignment horizontal="centerContinuous"/>
    </xf>
    <xf numFmtId="3" fontId="2" fillId="0" borderId="0" xfId="1" applyNumberFormat="1" applyFont="1" applyAlignment="1">
      <alignment horizontal="centerContinuous"/>
    </xf>
    <xf numFmtId="0" fontId="1" fillId="0" borderId="0" xfId="1"/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0" fontId="1" fillId="0" borderId="1" xfId="1" applyBorder="1"/>
    <xf numFmtId="0" fontId="1" fillId="0" borderId="2" xfId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3" fontId="1" fillId="0" borderId="4" xfId="1" applyNumberFormat="1" applyBorder="1" applyAlignment="1">
      <alignment horizontal="center"/>
    </xf>
    <xf numFmtId="0" fontId="1" fillId="0" borderId="5" xfId="1" applyBorder="1"/>
    <xf numFmtId="0" fontId="1" fillId="0" borderId="6" xfId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4" fontId="1" fillId="0" borderId="6" xfId="1" applyNumberFormat="1" applyBorder="1" applyAlignment="1" applyProtection="1">
      <alignment horizontal="center"/>
      <protection locked="0"/>
    </xf>
    <xf numFmtId="8" fontId="1" fillId="0" borderId="7" xfId="1" applyNumberFormat="1" applyBorder="1" applyAlignment="1">
      <alignment horizontal="right"/>
    </xf>
    <xf numFmtId="164" fontId="1" fillId="0" borderId="0" xfId="1" applyNumberFormat="1"/>
    <xf numFmtId="164" fontId="1" fillId="2" borderId="6" xfId="1" applyNumberFormat="1" applyFill="1" applyBorder="1" applyAlignment="1" applyProtection="1">
      <alignment horizontal="center"/>
      <protection locked="0"/>
    </xf>
    <xf numFmtId="0" fontId="1" fillId="0" borderId="8" xfId="1" applyBorder="1" applyAlignment="1">
      <alignment horizontal="center"/>
    </xf>
    <xf numFmtId="0" fontId="1" fillId="0" borderId="0" xfId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/>
    <xf numFmtId="3" fontId="1" fillId="0" borderId="6" xfId="0" applyNumberFormat="1" applyFont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center"/>
    </xf>
    <xf numFmtId="3" fontId="1" fillId="0" borderId="11" xfId="1" applyNumberFormat="1" applyBorder="1" applyAlignment="1">
      <alignment horizontal="center"/>
    </xf>
    <xf numFmtId="8" fontId="1" fillId="0" borderId="11" xfId="1" applyNumberFormat="1" applyBorder="1" applyAlignment="1">
      <alignment horizontal="right"/>
    </xf>
    <xf numFmtId="8" fontId="1" fillId="0" borderId="12" xfId="1" applyNumberFormat="1" applyBorder="1" applyAlignment="1">
      <alignment horizontal="right"/>
    </xf>
    <xf numFmtId="0" fontId="1" fillId="0" borderId="13" xfId="1" applyBorder="1"/>
    <xf numFmtId="0" fontId="1" fillId="0" borderId="14" xfId="1" applyBorder="1" applyAlignment="1">
      <alignment horizontal="center"/>
    </xf>
    <xf numFmtId="3" fontId="1" fillId="0" borderId="14" xfId="1" applyNumberFormat="1" applyBorder="1" applyAlignment="1">
      <alignment horizontal="center"/>
    </xf>
    <xf numFmtId="164" fontId="1" fillId="0" borderId="14" xfId="1" applyNumberFormat="1" applyBorder="1" applyAlignment="1" applyProtection="1">
      <alignment horizontal="center"/>
      <protection locked="0"/>
    </xf>
    <xf numFmtId="8" fontId="1" fillId="0" borderId="15" xfId="1" applyNumberFormat="1" applyBorder="1" applyAlignment="1">
      <alignment horizontal="right"/>
    </xf>
    <xf numFmtId="0" fontId="1" fillId="0" borderId="16" xfId="1" applyBorder="1"/>
    <xf numFmtId="0" fontId="1" fillId="0" borderId="17" xfId="1" applyBorder="1" applyAlignment="1">
      <alignment horizontal="center"/>
    </xf>
    <xf numFmtId="3" fontId="1" fillId="0" borderId="17" xfId="1" applyNumberFormat="1" applyBorder="1" applyAlignment="1">
      <alignment horizontal="center"/>
    </xf>
    <xf numFmtId="0" fontId="1" fillId="0" borderId="0" xfId="0" applyFont="1" applyAlignment="1">
      <alignment horizontal="right"/>
    </xf>
    <xf numFmtId="7" fontId="1" fillId="0" borderId="18" xfId="2" applyNumberFormat="1" applyFont="1" applyBorder="1"/>
    <xf numFmtId="0" fontId="0" fillId="0" borderId="0" xfId="0" applyAlignment="1">
      <alignment horizontal="right"/>
    </xf>
    <xf numFmtId="7" fontId="1" fillId="0" borderId="19" xfId="2" applyNumberFormat="1" applyFont="1" applyBorder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zoomScaleNormal="100" workbookViewId="0"/>
  </sheetViews>
  <sheetFormatPr defaultRowHeight="12.75" x14ac:dyDescent="0.2"/>
  <cols>
    <col min="1" max="1" width="39.28515625" style="4" customWidth="1"/>
    <col min="2" max="2" width="8.5703125" style="6" customWidth="1"/>
    <col min="3" max="3" width="11.7109375" style="7" customWidth="1"/>
    <col min="4" max="5" width="14" style="4" customWidth="1"/>
    <col min="6" max="6" width="10.7109375" style="4" customWidth="1"/>
    <col min="7" max="7" width="9.140625" style="4"/>
    <col min="8" max="8" width="11.7109375" style="4" customWidth="1"/>
    <col min="9" max="9" width="11.7109375" style="5" customWidth="1"/>
    <col min="10" max="10" width="13" style="5" customWidth="1"/>
    <col min="11" max="12" width="11.7109375" style="5" customWidth="1"/>
    <col min="13" max="13" width="12.42578125" style="4" customWidth="1"/>
    <col min="14" max="14" width="11.7109375" style="4" customWidth="1"/>
    <col min="15" max="16384" width="9.140625" style="4"/>
  </cols>
  <sheetData>
    <row r="1" spans="1:8" x14ac:dyDescent="0.2">
      <c r="A1" s="1" t="s">
        <v>0</v>
      </c>
      <c r="B1" s="2"/>
      <c r="C1" s="3"/>
      <c r="D1" s="2"/>
      <c r="E1" s="2"/>
    </row>
    <row r="2" spans="1:8" x14ac:dyDescent="0.2">
      <c r="A2" s="1" t="s">
        <v>1</v>
      </c>
      <c r="B2" s="2"/>
      <c r="C2" s="3"/>
      <c r="D2" s="2"/>
      <c r="E2" s="2"/>
    </row>
    <row r="3" spans="1:8" ht="12.75" customHeight="1" x14ac:dyDescent="0.2">
      <c r="A3" s="2" t="s">
        <v>2</v>
      </c>
      <c r="B3" s="2"/>
      <c r="C3" s="3"/>
      <c r="D3" s="2"/>
      <c r="E3" s="2"/>
    </row>
    <row r="4" spans="1:8" x14ac:dyDescent="0.2">
      <c r="A4" s="2"/>
      <c r="B4" s="2"/>
      <c r="C4" s="3"/>
      <c r="D4" s="2"/>
      <c r="E4" s="2"/>
    </row>
    <row r="5" spans="1:8" ht="13.5" thickBot="1" x14ac:dyDescent="0.25">
      <c r="F5" s="6"/>
    </row>
    <row r="6" spans="1:8" x14ac:dyDescent="0.2">
      <c r="A6" s="8"/>
      <c r="B6" s="9"/>
      <c r="C6" s="10"/>
      <c r="D6" s="9" t="s">
        <v>3</v>
      </c>
      <c r="E6" s="9" t="s">
        <v>4</v>
      </c>
      <c r="F6" s="6"/>
      <c r="H6" s="5"/>
    </row>
    <row r="7" spans="1:8" ht="13.5" thickBot="1" x14ac:dyDescent="0.25">
      <c r="A7" s="11" t="s">
        <v>5</v>
      </c>
      <c r="B7" s="12" t="s">
        <v>6</v>
      </c>
      <c r="C7" s="13" t="s">
        <v>7</v>
      </c>
      <c r="D7" s="12" t="s">
        <v>8</v>
      </c>
      <c r="E7" s="12" t="s">
        <v>9</v>
      </c>
      <c r="F7" s="6"/>
      <c r="H7" s="6"/>
    </row>
    <row r="8" spans="1:8" ht="15" customHeight="1" x14ac:dyDescent="0.2">
      <c r="A8" s="14" t="s">
        <v>10</v>
      </c>
      <c r="B8" s="15" t="s">
        <v>11</v>
      </c>
      <c r="C8" s="16">
        <v>295</v>
      </c>
      <c r="D8" s="17"/>
      <c r="E8" s="18">
        <f>C8*D8</f>
        <v>0</v>
      </c>
      <c r="F8" s="6"/>
      <c r="H8" s="19"/>
    </row>
    <row r="9" spans="1:8" ht="15" customHeight="1" x14ac:dyDescent="0.2">
      <c r="A9" s="14" t="s">
        <v>12</v>
      </c>
      <c r="B9" s="15" t="s">
        <v>11</v>
      </c>
      <c r="C9" s="16">
        <v>45</v>
      </c>
      <c r="D9" s="17"/>
      <c r="E9" s="18">
        <f t="shared" ref="E9:E27" si="0">C9*D9</f>
        <v>0</v>
      </c>
      <c r="F9" s="6"/>
      <c r="H9" s="19"/>
    </row>
    <row r="10" spans="1:8" s="5" customFormat="1" ht="15" customHeight="1" x14ac:dyDescent="0.2">
      <c r="A10" s="14" t="s">
        <v>13</v>
      </c>
      <c r="B10" s="15" t="s">
        <v>11</v>
      </c>
      <c r="C10" s="16">
        <f>200+8915</f>
        <v>9115</v>
      </c>
      <c r="D10" s="17"/>
      <c r="E10" s="18">
        <f t="shared" si="0"/>
        <v>0</v>
      </c>
      <c r="F10" s="6"/>
      <c r="G10" s="4"/>
      <c r="H10" s="19"/>
    </row>
    <row r="11" spans="1:8" s="5" customFormat="1" ht="15" customHeight="1" x14ac:dyDescent="0.2">
      <c r="A11" s="14" t="s">
        <v>14</v>
      </c>
      <c r="B11" s="15" t="s">
        <v>11</v>
      </c>
      <c r="C11" s="16">
        <v>1110</v>
      </c>
      <c r="D11" s="17"/>
      <c r="E11" s="18">
        <f t="shared" si="0"/>
        <v>0</v>
      </c>
      <c r="F11" s="6"/>
      <c r="G11" s="4"/>
      <c r="H11" s="19"/>
    </row>
    <row r="12" spans="1:8" ht="15" customHeight="1" x14ac:dyDescent="0.2">
      <c r="A12" s="14" t="s">
        <v>15</v>
      </c>
      <c r="B12" s="15" t="s">
        <v>11</v>
      </c>
      <c r="C12" s="16">
        <v>330</v>
      </c>
      <c r="D12" s="20"/>
      <c r="E12" s="18">
        <f t="shared" si="0"/>
        <v>0</v>
      </c>
      <c r="F12" s="6"/>
      <c r="H12" s="19"/>
    </row>
    <row r="13" spans="1:8" ht="15" customHeight="1" x14ac:dyDescent="0.2">
      <c r="A13" s="14" t="s">
        <v>16</v>
      </c>
      <c r="B13" s="21" t="s">
        <v>17</v>
      </c>
      <c r="C13" s="16">
        <f>51+3+3-35</f>
        <v>22</v>
      </c>
      <c r="D13" s="20"/>
      <c r="E13" s="18">
        <f t="shared" si="0"/>
        <v>0</v>
      </c>
      <c r="F13" s="6"/>
      <c r="H13" s="19"/>
    </row>
    <row r="14" spans="1:8" ht="15" customHeight="1" x14ac:dyDescent="0.2">
      <c r="A14" s="14" t="s">
        <v>18</v>
      </c>
      <c r="B14" s="21" t="s">
        <v>17</v>
      </c>
      <c r="C14" s="16">
        <v>4</v>
      </c>
      <c r="D14" s="20"/>
      <c r="E14" s="18">
        <f t="shared" si="0"/>
        <v>0</v>
      </c>
      <c r="F14" s="6"/>
      <c r="H14" s="19"/>
    </row>
    <row r="15" spans="1:8" ht="15" customHeight="1" x14ac:dyDescent="0.2">
      <c r="A15" s="14" t="s">
        <v>19</v>
      </c>
      <c r="B15" s="21" t="s">
        <v>17</v>
      </c>
      <c r="C15" s="16">
        <v>1</v>
      </c>
      <c r="D15" s="20"/>
      <c r="E15" s="18">
        <f t="shared" si="0"/>
        <v>0</v>
      </c>
      <c r="F15" s="6"/>
      <c r="H15" s="19"/>
    </row>
    <row r="16" spans="1:8" ht="15" customHeight="1" x14ac:dyDescent="0.2">
      <c r="A16" s="14" t="s">
        <v>20</v>
      </c>
      <c r="B16" s="21" t="s">
        <v>17</v>
      </c>
      <c r="C16" s="16">
        <f>5+35</f>
        <v>40</v>
      </c>
      <c r="D16" s="20"/>
      <c r="E16" s="18">
        <f t="shared" si="0"/>
        <v>0</v>
      </c>
      <c r="F16" s="6"/>
      <c r="H16" s="19"/>
    </row>
    <row r="17" spans="1:14" ht="15" customHeight="1" x14ac:dyDescent="0.2">
      <c r="A17" s="14" t="s">
        <v>21</v>
      </c>
      <c r="B17" s="21" t="s">
        <v>17</v>
      </c>
      <c r="C17" s="16">
        <v>6</v>
      </c>
      <c r="D17" s="20"/>
      <c r="E17" s="18">
        <f t="shared" si="0"/>
        <v>0</v>
      </c>
      <c r="F17" s="6"/>
      <c r="H17" s="19"/>
    </row>
    <row r="18" spans="1:14" ht="15" customHeight="1" x14ac:dyDescent="0.2">
      <c r="A18" s="14" t="s">
        <v>22</v>
      </c>
      <c r="B18" s="21" t="s">
        <v>11</v>
      </c>
      <c r="C18" s="16">
        <v>165</v>
      </c>
      <c r="D18" s="20"/>
      <c r="E18" s="18">
        <f t="shared" si="0"/>
        <v>0</v>
      </c>
      <c r="F18" s="6"/>
      <c r="H18" s="19"/>
    </row>
    <row r="19" spans="1:14" ht="15" customHeight="1" x14ac:dyDescent="0.2">
      <c r="A19" s="14" t="s">
        <v>23</v>
      </c>
      <c r="B19" s="21" t="s">
        <v>17</v>
      </c>
      <c r="C19" s="16">
        <v>8</v>
      </c>
      <c r="D19" s="20"/>
      <c r="E19" s="18">
        <f t="shared" si="0"/>
        <v>0</v>
      </c>
      <c r="F19" s="6"/>
      <c r="H19" s="19"/>
      <c r="M19" s="22"/>
      <c r="N19" s="5"/>
    </row>
    <row r="20" spans="1:14" ht="15" customHeight="1" x14ac:dyDescent="0.2">
      <c r="A20" s="14" t="s">
        <v>24</v>
      </c>
      <c r="B20" s="21" t="s">
        <v>17</v>
      </c>
      <c r="C20" s="16">
        <v>11</v>
      </c>
      <c r="D20" s="20"/>
      <c r="E20" s="18">
        <f t="shared" si="0"/>
        <v>0</v>
      </c>
      <c r="F20" s="6"/>
      <c r="H20" s="19"/>
      <c r="M20" s="22"/>
      <c r="N20" s="5"/>
    </row>
    <row r="21" spans="1:14" ht="15" customHeight="1" x14ac:dyDescent="0.2">
      <c r="A21" s="23" t="s">
        <v>25</v>
      </c>
      <c r="B21" s="24" t="s">
        <v>17</v>
      </c>
      <c r="C21" s="25">
        <v>136</v>
      </c>
      <c r="D21" s="20"/>
      <c r="E21" s="18">
        <f t="shared" si="0"/>
        <v>0</v>
      </c>
      <c r="F21" s="6"/>
      <c r="H21" s="19"/>
      <c r="M21" s="22"/>
      <c r="N21" s="5"/>
    </row>
    <row r="22" spans="1:14" ht="15" customHeight="1" x14ac:dyDescent="0.2">
      <c r="A22" s="26" t="s">
        <v>26</v>
      </c>
      <c r="B22" s="24" t="s">
        <v>11</v>
      </c>
      <c r="C22" s="27">
        <v>1740</v>
      </c>
      <c r="D22" s="20"/>
      <c r="E22" s="18">
        <f t="shared" si="0"/>
        <v>0</v>
      </c>
      <c r="F22" s="6"/>
      <c r="H22" s="19"/>
      <c r="M22" s="22"/>
      <c r="N22" s="5"/>
    </row>
    <row r="23" spans="1:14" ht="15" customHeight="1" x14ac:dyDescent="0.2">
      <c r="A23" s="26" t="s">
        <v>27</v>
      </c>
      <c r="B23" s="24" t="s">
        <v>17</v>
      </c>
      <c r="C23" s="27">
        <v>68</v>
      </c>
      <c r="D23" s="20"/>
      <c r="E23" s="18">
        <f t="shared" si="0"/>
        <v>0</v>
      </c>
      <c r="F23" s="6"/>
      <c r="H23" s="19"/>
      <c r="M23" s="22"/>
      <c r="N23" s="5"/>
    </row>
    <row r="24" spans="1:14" ht="15" customHeight="1" x14ac:dyDescent="0.2">
      <c r="A24" s="23" t="s">
        <v>28</v>
      </c>
      <c r="B24" s="24" t="s">
        <v>17</v>
      </c>
      <c r="C24" s="27">
        <v>16</v>
      </c>
      <c r="D24" s="20"/>
      <c r="E24" s="18">
        <f t="shared" si="0"/>
        <v>0</v>
      </c>
      <c r="F24" s="6"/>
      <c r="H24" s="19"/>
      <c r="M24" s="22"/>
      <c r="N24" s="5"/>
    </row>
    <row r="25" spans="1:14" ht="15" customHeight="1" x14ac:dyDescent="0.2">
      <c r="A25" s="14" t="s">
        <v>29</v>
      </c>
      <c r="B25" s="21" t="s">
        <v>30</v>
      </c>
      <c r="C25" s="16">
        <v>1</v>
      </c>
      <c r="D25" s="20"/>
      <c r="E25" s="18">
        <f t="shared" si="0"/>
        <v>0</v>
      </c>
      <c r="F25" s="6"/>
      <c r="H25" s="19"/>
      <c r="M25" s="22"/>
      <c r="N25" s="5"/>
    </row>
    <row r="26" spans="1:14" ht="15" customHeight="1" x14ac:dyDescent="0.2">
      <c r="A26" s="14" t="s">
        <v>31</v>
      </c>
      <c r="B26" s="21" t="s">
        <v>30</v>
      </c>
      <c r="C26" s="16">
        <v>1</v>
      </c>
      <c r="D26" s="20"/>
      <c r="E26" s="18">
        <f t="shared" si="0"/>
        <v>0</v>
      </c>
    </row>
    <row r="27" spans="1:14" ht="15" customHeight="1" x14ac:dyDescent="0.2">
      <c r="A27" s="14" t="s">
        <v>32</v>
      </c>
      <c r="B27" s="21" t="s">
        <v>30</v>
      </c>
      <c r="C27" s="16">
        <v>1</v>
      </c>
      <c r="D27" s="20"/>
      <c r="E27" s="18">
        <f t="shared" si="0"/>
        <v>0</v>
      </c>
    </row>
    <row r="28" spans="1:14" ht="15" customHeight="1" thickBot="1" x14ac:dyDescent="0.25">
      <c r="A28" s="28"/>
      <c r="B28" s="29"/>
      <c r="C28" s="30"/>
      <c r="D28" s="31" t="s">
        <v>33</v>
      </c>
      <c r="E28" s="32">
        <f>SUM(E8:E27)</f>
        <v>0</v>
      </c>
    </row>
    <row r="29" spans="1:14" s="6" customFormat="1" ht="15" customHeight="1" x14ac:dyDescent="0.2">
      <c r="A29" s="4" t="s">
        <v>34</v>
      </c>
      <c r="C29" s="7"/>
      <c r="D29" s="4"/>
      <c r="E29" s="4"/>
      <c r="F29" s="4"/>
      <c r="G29" s="4"/>
      <c r="H29" s="4"/>
      <c r="I29" s="5"/>
      <c r="J29" s="5"/>
      <c r="K29" s="5"/>
      <c r="L29" s="5"/>
      <c r="M29" s="4"/>
      <c r="N29" s="4"/>
    </row>
    <row r="30" spans="1:14" s="6" customFormat="1" ht="15" customHeight="1" x14ac:dyDescent="0.2">
      <c r="A30" s="4" t="s">
        <v>35</v>
      </c>
      <c r="C30" s="7"/>
      <c r="D30" s="4"/>
      <c r="E30" s="4"/>
      <c r="F30" s="4"/>
      <c r="G30" s="4"/>
      <c r="H30" s="4"/>
      <c r="I30" s="5"/>
      <c r="J30" s="5"/>
      <c r="K30" s="5"/>
      <c r="L30" s="5"/>
      <c r="M30" s="4"/>
      <c r="N30" s="4"/>
    </row>
    <row r="31" spans="1:14" s="6" customFormat="1" ht="15" customHeight="1" x14ac:dyDescent="0.2">
      <c r="A31" s="4"/>
      <c r="C31" s="7"/>
      <c r="D31" s="4"/>
      <c r="E31" s="4"/>
      <c r="F31" s="4"/>
      <c r="G31" s="4"/>
      <c r="H31" s="4"/>
      <c r="I31" s="5"/>
      <c r="J31" s="5"/>
      <c r="K31" s="5"/>
      <c r="L31" s="5"/>
      <c r="M31" s="4"/>
      <c r="N31" s="4"/>
    </row>
    <row r="32" spans="1:14" s="6" customFormat="1" ht="15" customHeight="1" x14ac:dyDescent="0.2">
      <c r="A32" s="4"/>
      <c r="C32" s="7"/>
      <c r="D32" s="4"/>
      <c r="E32" s="4"/>
      <c r="F32" s="4"/>
      <c r="G32" s="4"/>
      <c r="H32" s="4"/>
      <c r="I32" s="5"/>
      <c r="J32" s="5"/>
      <c r="K32" s="5"/>
      <c r="L32" s="5"/>
      <c r="M32" s="4"/>
      <c r="N32" s="4"/>
    </row>
    <row r="33" spans="1:14" s="6" customFormat="1" ht="15" customHeight="1" thickBot="1" x14ac:dyDescent="0.25">
      <c r="A33" s="2" t="s">
        <v>36</v>
      </c>
      <c r="B33" s="2"/>
      <c r="C33" s="3"/>
      <c r="D33" s="2"/>
      <c r="E33" s="2"/>
      <c r="F33" s="4"/>
      <c r="G33" s="4"/>
      <c r="H33" s="4"/>
      <c r="I33" s="5"/>
      <c r="J33" s="5"/>
      <c r="K33" s="5"/>
      <c r="L33" s="5"/>
      <c r="M33" s="4"/>
      <c r="N33" s="4"/>
    </row>
    <row r="34" spans="1:14" s="6" customFormat="1" ht="15" customHeight="1" x14ac:dyDescent="0.2">
      <c r="A34" s="8"/>
      <c r="B34" s="9"/>
      <c r="C34" s="10"/>
      <c r="D34" s="9" t="s">
        <v>3</v>
      </c>
      <c r="E34" s="9" t="s">
        <v>4</v>
      </c>
      <c r="F34" s="4"/>
      <c r="G34" s="4"/>
      <c r="H34" s="4"/>
      <c r="I34" s="5"/>
      <c r="J34" s="5"/>
      <c r="K34" s="5"/>
      <c r="L34" s="5"/>
      <c r="M34" s="4"/>
      <c r="N34" s="4"/>
    </row>
    <row r="35" spans="1:14" s="6" customFormat="1" ht="15" customHeight="1" thickBot="1" x14ac:dyDescent="0.25">
      <c r="A35" s="11" t="s">
        <v>5</v>
      </c>
      <c r="B35" s="12" t="s">
        <v>6</v>
      </c>
      <c r="C35" s="13" t="s">
        <v>7</v>
      </c>
      <c r="D35" s="12" t="s">
        <v>8</v>
      </c>
      <c r="E35" s="12" t="s">
        <v>9</v>
      </c>
      <c r="F35" s="4"/>
      <c r="G35" s="4"/>
      <c r="H35" s="4"/>
      <c r="I35" s="5"/>
      <c r="J35" s="5"/>
      <c r="K35" s="5"/>
      <c r="L35" s="5"/>
      <c r="M35" s="4"/>
      <c r="N35" s="4"/>
    </row>
    <row r="36" spans="1:14" s="5" customFormat="1" ht="15" customHeight="1" x14ac:dyDescent="0.2">
      <c r="A36" s="33" t="s">
        <v>10</v>
      </c>
      <c r="B36" s="34" t="s">
        <v>11</v>
      </c>
      <c r="C36" s="35">
        <v>100</v>
      </c>
      <c r="D36" s="36"/>
      <c r="E36" s="37">
        <f t="shared" ref="E36:E49" si="1">C36*D36</f>
        <v>0</v>
      </c>
      <c r="F36" s="6"/>
      <c r="G36" s="4"/>
      <c r="H36" s="19"/>
    </row>
    <row r="37" spans="1:14" s="5" customFormat="1" ht="15" customHeight="1" x14ac:dyDescent="0.2">
      <c r="A37" s="38" t="s">
        <v>37</v>
      </c>
      <c r="B37" s="39" t="s">
        <v>11</v>
      </c>
      <c r="C37" s="40">
        <v>875</v>
      </c>
      <c r="D37" s="17"/>
      <c r="E37" s="18">
        <f t="shared" si="1"/>
        <v>0</v>
      </c>
      <c r="F37" s="6"/>
      <c r="G37" s="4"/>
      <c r="H37" s="19"/>
    </row>
    <row r="38" spans="1:14" s="5" customFormat="1" ht="15" customHeight="1" x14ac:dyDescent="0.2">
      <c r="A38" s="14" t="s">
        <v>15</v>
      </c>
      <c r="B38" s="15" t="s">
        <v>11</v>
      </c>
      <c r="C38" s="16">
        <v>100</v>
      </c>
      <c r="D38" s="20"/>
      <c r="E38" s="18">
        <f t="shared" si="1"/>
        <v>0</v>
      </c>
      <c r="F38" s="6"/>
      <c r="G38" s="4"/>
      <c r="H38" s="19"/>
    </row>
    <row r="39" spans="1:14" s="5" customFormat="1" ht="15" customHeight="1" x14ac:dyDescent="0.2">
      <c r="A39" s="14" t="s">
        <v>38</v>
      </c>
      <c r="B39" s="15" t="s">
        <v>17</v>
      </c>
      <c r="C39" s="16">
        <v>3</v>
      </c>
      <c r="D39" s="17"/>
      <c r="E39" s="18">
        <f t="shared" si="1"/>
        <v>0</v>
      </c>
      <c r="F39" s="6"/>
      <c r="G39" s="4"/>
      <c r="H39" s="19"/>
    </row>
    <row r="40" spans="1:14" s="5" customFormat="1" ht="15" customHeight="1" x14ac:dyDescent="0.2">
      <c r="A40" s="14" t="s">
        <v>39</v>
      </c>
      <c r="B40" s="15" t="s">
        <v>17</v>
      </c>
      <c r="C40" s="16">
        <v>1</v>
      </c>
      <c r="D40" s="17"/>
      <c r="E40" s="18">
        <f t="shared" si="1"/>
        <v>0</v>
      </c>
      <c r="F40" s="6"/>
      <c r="G40" s="4"/>
      <c r="H40" s="19"/>
    </row>
    <row r="41" spans="1:14" s="5" customFormat="1" ht="15" customHeight="1" x14ac:dyDescent="0.2">
      <c r="A41" s="14" t="s">
        <v>40</v>
      </c>
      <c r="B41" s="15" t="s">
        <v>17</v>
      </c>
      <c r="C41" s="16">
        <v>2</v>
      </c>
      <c r="D41" s="17"/>
      <c r="E41" s="18">
        <f t="shared" si="1"/>
        <v>0</v>
      </c>
      <c r="F41" s="6"/>
      <c r="G41" s="4"/>
      <c r="H41" s="19"/>
    </row>
    <row r="42" spans="1:14" s="5" customFormat="1" ht="15" customHeight="1" x14ac:dyDescent="0.2">
      <c r="A42" s="14" t="s">
        <v>22</v>
      </c>
      <c r="B42" s="21" t="s">
        <v>11</v>
      </c>
      <c r="C42" s="16">
        <v>15</v>
      </c>
      <c r="D42" s="20"/>
      <c r="E42" s="18">
        <f t="shared" si="1"/>
        <v>0</v>
      </c>
      <c r="F42" s="6"/>
      <c r="G42" s="4"/>
      <c r="H42" s="19"/>
    </row>
    <row r="43" spans="1:14" s="5" customFormat="1" ht="15" customHeight="1" x14ac:dyDescent="0.2">
      <c r="A43" s="14" t="s">
        <v>24</v>
      </c>
      <c r="B43" s="21" t="s">
        <v>17</v>
      </c>
      <c r="C43" s="16">
        <v>1</v>
      </c>
      <c r="D43" s="17"/>
      <c r="E43" s="18">
        <f t="shared" si="1"/>
        <v>0</v>
      </c>
      <c r="F43" s="6"/>
      <c r="G43" s="4"/>
      <c r="H43" s="19"/>
    </row>
    <row r="44" spans="1:14" s="5" customFormat="1" ht="15" customHeight="1" x14ac:dyDescent="0.2">
      <c r="A44" s="14" t="s">
        <v>41</v>
      </c>
      <c r="B44" s="15" t="s">
        <v>17</v>
      </c>
      <c r="C44" s="16">
        <v>1</v>
      </c>
      <c r="D44" s="17"/>
      <c r="E44" s="18">
        <f t="shared" si="1"/>
        <v>0</v>
      </c>
      <c r="F44" s="6"/>
      <c r="G44" s="4"/>
      <c r="H44" s="19"/>
    </row>
    <row r="45" spans="1:14" s="5" customFormat="1" ht="15" customHeight="1" x14ac:dyDescent="0.2">
      <c r="A45" s="23" t="s">
        <v>25</v>
      </c>
      <c r="B45" s="24" t="s">
        <v>17</v>
      </c>
      <c r="C45" s="25">
        <v>4</v>
      </c>
      <c r="D45" s="20"/>
      <c r="E45" s="18">
        <f t="shared" si="1"/>
        <v>0</v>
      </c>
      <c r="F45" s="6"/>
      <c r="G45" s="4"/>
      <c r="H45" s="19"/>
    </row>
    <row r="46" spans="1:14" s="5" customFormat="1" ht="15" customHeight="1" x14ac:dyDescent="0.2">
      <c r="A46" s="26" t="s">
        <v>26</v>
      </c>
      <c r="B46" s="24" t="s">
        <v>11</v>
      </c>
      <c r="C46" s="27">
        <v>120</v>
      </c>
      <c r="D46" s="20"/>
      <c r="E46" s="18">
        <f t="shared" si="1"/>
        <v>0</v>
      </c>
      <c r="F46" s="6"/>
      <c r="G46" s="4"/>
      <c r="H46" s="19"/>
    </row>
    <row r="47" spans="1:14" s="5" customFormat="1" ht="15" customHeight="1" x14ac:dyDescent="0.2">
      <c r="A47" s="26" t="s">
        <v>27</v>
      </c>
      <c r="B47" s="24" t="s">
        <v>17</v>
      </c>
      <c r="C47" s="27">
        <v>4</v>
      </c>
      <c r="D47" s="20"/>
      <c r="E47" s="18">
        <f t="shared" si="1"/>
        <v>0</v>
      </c>
      <c r="F47" s="6"/>
      <c r="G47" s="4"/>
      <c r="H47" s="19"/>
    </row>
    <row r="48" spans="1:14" s="5" customFormat="1" ht="15" customHeight="1" x14ac:dyDescent="0.2">
      <c r="A48" s="23" t="s">
        <v>28</v>
      </c>
      <c r="B48" s="24" t="s">
        <v>17</v>
      </c>
      <c r="C48" s="27">
        <v>2</v>
      </c>
      <c r="D48" s="20"/>
      <c r="E48" s="18">
        <f t="shared" si="1"/>
        <v>0</v>
      </c>
      <c r="F48" s="6"/>
      <c r="G48" s="4"/>
      <c r="H48" s="19"/>
    </row>
    <row r="49" spans="1:14" s="5" customFormat="1" ht="15" customHeight="1" x14ac:dyDescent="0.2">
      <c r="A49" s="14" t="s">
        <v>42</v>
      </c>
      <c r="B49" s="15" t="s">
        <v>30</v>
      </c>
      <c r="C49" s="16">
        <v>1</v>
      </c>
      <c r="D49" s="17"/>
      <c r="E49" s="18">
        <f t="shared" si="1"/>
        <v>0</v>
      </c>
      <c r="F49" s="6"/>
      <c r="G49" s="4"/>
      <c r="H49" s="19"/>
    </row>
    <row r="50" spans="1:14" ht="15" customHeight="1" thickBot="1" x14ac:dyDescent="0.25">
      <c r="A50" s="28"/>
      <c r="B50" s="29"/>
      <c r="C50" s="30"/>
      <c r="D50" s="31" t="s">
        <v>43</v>
      </c>
      <c r="E50" s="32">
        <f>SUM(E36:E49)</f>
        <v>0</v>
      </c>
      <c r="F50" s="6"/>
      <c r="H50" s="19"/>
    </row>
    <row r="51" spans="1:14" ht="15" customHeight="1" x14ac:dyDescent="0.2"/>
    <row r="52" spans="1:14" ht="15" customHeight="1" x14ac:dyDescent="0.2"/>
    <row r="53" spans="1:14" ht="15" customHeight="1" x14ac:dyDescent="0.2">
      <c r="D53" s="41" t="s">
        <v>33</v>
      </c>
      <c r="E53" s="42">
        <f>E28</f>
        <v>0</v>
      </c>
    </row>
    <row r="54" spans="1:14" ht="15" customHeight="1" x14ac:dyDescent="0.2">
      <c r="D54" s="41" t="s">
        <v>43</v>
      </c>
      <c r="E54" s="42">
        <f>E50</f>
        <v>0</v>
      </c>
    </row>
    <row r="55" spans="1:14" ht="15" customHeight="1" x14ac:dyDescent="0.2">
      <c r="D55" s="43" t="s">
        <v>44</v>
      </c>
      <c r="E55" s="42">
        <f>E53+E54</f>
        <v>0</v>
      </c>
    </row>
    <row r="56" spans="1:14" ht="15" customHeight="1" x14ac:dyDescent="0.2">
      <c r="D56" s="43" t="s">
        <v>45</v>
      </c>
      <c r="E56" s="44">
        <v>27000</v>
      </c>
    </row>
    <row r="57" spans="1:14" ht="15" customHeight="1" x14ac:dyDescent="0.2">
      <c r="D57" s="43" t="s">
        <v>46</v>
      </c>
      <c r="E57" s="44">
        <f>E55+E56</f>
        <v>27000</v>
      </c>
    </row>
    <row r="58" spans="1:14" ht="15" customHeight="1" x14ac:dyDescent="0.2"/>
    <row r="59" spans="1:14" s="6" customFormat="1" ht="15" customHeight="1" x14ac:dyDescent="0.2">
      <c r="A59" s="4"/>
      <c r="C59" s="7"/>
      <c r="D59" s="4"/>
      <c r="E59" s="4"/>
      <c r="F59" s="4"/>
      <c r="G59" s="4"/>
      <c r="H59" s="4"/>
      <c r="I59" s="5"/>
      <c r="J59" s="5"/>
      <c r="K59" s="5"/>
      <c r="L59" s="5"/>
      <c r="M59" s="4"/>
      <c r="N59" s="4"/>
    </row>
    <row r="60" spans="1:14" s="6" customFormat="1" ht="15" customHeight="1" thickBot="1" x14ac:dyDescent="0.25">
      <c r="A60" s="2" t="s">
        <v>47</v>
      </c>
      <c r="B60" s="2"/>
      <c r="C60" s="3"/>
      <c r="D60" s="2"/>
      <c r="E60" s="2"/>
      <c r="F60" s="4"/>
      <c r="G60" s="4"/>
      <c r="H60" s="4"/>
      <c r="I60" s="5"/>
      <c r="J60" s="5"/>
      <c r="K60" s="5"/>
      <c r="L60" s="5"/>
      <c r="M60" s="4"/>
      <c r="N60" s="4"/>
    </row>
    <row r="61" spans="1:14" s="6" customFormat="1" ht="15" customHeight="1" x14ac:dyDescent="0.2">
      <c r="A61" s="8"/>
      <c r="B61" s="9"/>
      <c r="C61" s="10"/>
      <c r="D61" s="9" t="s">
        <v>3</v>
      </c>
      <c r="E61" s="9" t="s">
        <v>4</v>
      </c>
      <c r="F61" s="4"/>
      <c r="G61" s="4"/>
      <c r="H61" s="4"/>
      <c r="I61" s="5"/>
      <c r="J61" s="5"/>
      <c r="K61" s="5"/>
      <c r="L61" s="5"/>
      <c r="M61" s="4"/>
      <c r="N61" s="4"/>
    </row>
    <row r="62" spans="1:14" s="6" customFormat="1" ht="15" customHeight="1" thickBot="1" x14ac:dyDescent="0.25">
      <c r="A62" s="11" t="s">
        <v>5</v>
      </c>
      <c r="B62" s="12" t="s">
        <v>6</v>
      </c>
      <c r="C62" s="13" t="s">
        <v>7</v>
      </c>
      <c r="D62" s="12" t="s">
        <v>8</v>
      </c>
      <c r="E62" s="12" t="s">
        <v>9</v>
      </c>
      <c r="F62" s="4"/>
      <c r="G62" s="4"/>
      <c r="H62" s="4"/>
      <c r="I62" s="5"/>
      <c r="J62" s="5"/>
      <c r="K62" s="5"/>
      <c r="L62" s="5"/>
      <c r="M62" s="4"/>
      <c r="N62" s="4"/>
    </row>
    <row r="63" spans="1:14" s="5" customFormat="1" ht="15" customHeight="1" x14ac:dyDescent="0.2">
      <c r="A63" s="33" t="s">
        <v>48</v>
      </c>
      <c r="B63" s="34" t="s">
        <v>11</v>
      </c>
      <c r="C63" s="35">
        <v>8915</v>
      </c>
      <c r="D63" s="36"/>
      <c r="E63" s="37">
        <f t="shared" ref="E63:E69" si="2">C63*D63</f>
        <v>0</v>
      </c>
      <c r="F63" s="6"/>
      <c r="G63" s="4"/>
      <c r="H63" s="19"/>
    </row>
    <row r="64" spans="1:14" s="5" customFormat="1" ht="15" customHeight="1" x14ac:dyDescent="0.2">
      <c r="A64" s="38" t="s">
        <v>49</v>
      </c>
      <c r="B64" s="39" t="s">
        <v>11</v>
      </c>
      <c r="C64" s="40">
        <v>1110</v>
      </c>
      <c r="D64" s="17"/>
      <c r="E64" s="18">
        <f t="shared" si="2"/>
        <v>0</v>
      </c>
      <c r="F64" s="6"/>
      <c r="G64" s="4"/>
      <c r="H64" s="19"/>
    </row>
    <row r="65" spans="1:8" s="5" customFormat="1" ht="15" customHeight="1" x14ac:dyDescent="0.2">
      <c r="A65" s="14" t="s">
        <v>50</v>
      </c>
      <c r="B65" s="15" t="s">
        <v>11</v>
      </c>
      <c r="C65" s="16">
        <v>120</v>
      </c>
      <c r="D65" s="20"/>
      <c r="E65" s="18">
        <f t="shared" si="2"/>
        <v>0</v>
      </c>
      <c r="F65" s="6"/>
      <c r="G65" s="4"/>
      <c r="H65" s="19"/>
    </row>
    <row r="66" spans="1:8" s="5" customFormat="1" ht="15" customHeight="1" x14ac:dyDescent="0.2">
      <c r="A66" s="14" t="s">
        <v>51</v>
      </c>
      <c r="B66" s="15" t="s">
        <v>17</v>
      </c>
      <c r="C66" s="16">
        <v>2</v>
      </c>
      <c r="D66" s="17"/>
      <c r="E66" s="18">
        <f t="shared" si="2"/>
        <v>0</v>
      </c>
      <c r="F66" s="6"/>
      <c r="G66" s="4"/>
      <c r="H66" s="19"/>
    </row>
    <row r="67" spans="1:8" s="5" customFormat="1" ht="15" customHeight="1" x14ac:dyDescent="0.2">
      <c r="A67" s="14" t="s">
        <v>52</v>
      </c>
      <c r="B67" s="15" t="s">
        <v>17</v>
      </c>
      <c r="C67" s="16">
        <v>2</v>
      </c>
      <c r="D67" s="17"/>
      <c r="E67" s="18">
        <f t="shared" si="2"/>
        <v>0</v>
      </c>
      <c r="F67" s="6"/>
      <c r="G67" s="4"/>
      <c r="H67" s="19"/>
    </row>
    <row r="68" spans="1:8" s="5" customFormat="1" ht="15" customHeight="1" x14ac:dyDescent="0.2">
      <c r="A68" s="14" t="s">
        <v>53</v>
      </c>
      <c r="B68" s="21" t="s">
        <v>17</v>
      </c>
      <c r="C68" s="16">
        <v>2</v>
      </c>
      <c r="D68" s="17"/>
      <c r="E68" s="18">
        <f t="shared" si="2"/>
        <v>0</v>
      </c>
      <c r="F68" s="6"/>
      <c r="G68" s="4"/>
      <c r="H68" s="19"/>
    </row>
    <row r="69" spans="1:8" s="5" customFormat="1" ht="15" customHeight="1" x14ac:dyDescent="0.2">
      <c r="A69" s="14" t="s">
        <v>41</v>
      </c>
      <c r="B69" s="15" t="s">
        <v>17</v>
      </c>
      <c r="C69" s="16">
        <v>29</v>
      </c>
      <c r="D69" s="20"/>
      <c r="E69" s="18">
        <f t="shared" si="2"/>
        <v>0</v>
      </c>
      <c r="F69" s="6"/>
      <c r="G69" s="4"/>
      <c r="H69" s="19"/>
    </row>
    <row r="70" spans="1:8" ht="15" customHeight="1" thickBot="1" x14ac:dyDescent="0.25">
      <c r="A70" s="28"/>
      <c r="B70" s="29"/>
      <c r="C70" s="30"/>
      <c r="D70" s="31" t="s">
        <v>54</v>
      </c>
      <c r="E70" s="32">
        <f>SUM(E63:E69)</f>
        <v>0</v>
      </c>
      <c r="F70" s="6"/>
      <c r="H70" s="19"/>
    </row>
    <row r="71" spans="1:8" ht="15" customHeight="1" x14ac:dyDescent="0.2">
      <c r="A71" s="4" t="s">
        <v>55</v>
      </c>
    </row>
    <row r="72" spans="1:8" ht="15" customHeight="1" x14ac:dyDescent="0.2">
      <c r="A72" s="4" t="s">
        <v>56</v>
      </c>
    </row>
    <row r="73" spans="1:8" ht="15" customHeight="1" x14ac:dyDescent="0.2">
      <c r="A73" s="4" t="s">
        <v>57</v>
      </c>
    </row>
    <row r="74" spans="1:8" ht="15" customHeight="1" x14ac:dyDescent="0.2"/>
    <row r="75" spans="1:8" ht="15" customHeight="1" x14ac:dyDescent="0.2"/>
    <row r="76" spans="1:8" ht="15" customHeight="1" x14ac:dyDescent="0.2"/>
  </sheetData>
  <sheetProtection algorithmName="SHA-512" hashValue="YIPEFXyfQeFP+3tPHZS4AdsiOShNNDo+gZUFXoCdbee8pkA9qjLmWF8t4ugd7NAkqGV2g8EyOoVFXONdeJ79RA==" saltValue="FBbLUwoK8rbC+iKN5GeMyg==" spinCount="100000" sheet="1" objects="1" scenarios="1"/>
  <printOptions horizontalCentered="1"/>
  <pageMargins left="0.5" right="0.25" top="0.5" bottom="0.5" header="0.5" footer="0.25"/>
  <pageSetup firstPageNumber="4" fitToHeight="2" orientation="portrait" r:id="rId1"/>
  <headerFooter alignWithMargins="0">
    <oddFooter>&amp;L&amp;8 19-1026.01&amp;C&amp;8&amp;A - &amp;P&amp;R&amp;8&amp;D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Aero Park UG Conduit Unit List</vt:lpstr>
      <vt:lpstr>'Aero Park UG Conduit Unit List'!Print_Area</vt:lpstr>
      <vt:lpstr>'Aero Park UG Conduit Unit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P. McGeehan</dc:creator>
  <cp:lastModifiedBy>Stephanie Tvardek</cp:lastModifiedBy>
  <dcterms:created xsi:type="dcterms:W3CDTF">2020-01-31T17:56:27Z</dcterms:created>
  <dcterms:modified xsi:type="dcterms:W3CDTF">2020-02-06T12:43:52Z</dcterms:modified>
</cp:coreProperties>
</file>